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alyazat\TOP_PLUSZ\Élhető települések B komp. (TOP_PLUSZ-1.2.1-21) - Park\Előterjesztés\"/>
    </mc:Choice>
  </mc:AlternateContent>
  <xr:revisionPtr revIDLastSave="0" documentId="8_{363F8F84-DC1F-4F08-B158-620B168C2DA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fo" sheetId="1" r:id="rId1"/>
    <sheet name="Főösszesítő" sheetId="2" r:id="rId2"/>
    <sheet name="Munkanem összesítő" sheetId="3" r:id="rId3"/>
    <sheet name="12.Felvonulási létesítmények" sheetId="4" r:id="rId4"/>
    <sheet name="19.Költségtérítések" sheetId="5" r:id="rId5"/>
    <sheet name="21.Irtás, föld- és sziklamunka" sheetId="6" r:id="rId6"/>
    <sheet name="22.Szivárgó építés, alagcsövez" sheetId="7" r:id="rId7"/>
    <sheet name="61.Útburkolat alap és makadámb" sheetId="8" r:id="rId8"/>
    <sheet name="62.Kőburkolat készítése" sheetId="9" r:id="rId9"/>
    <sheet name="91.Kert- és parképítési munkák" sheetId="10" r:id="rId10"/>
    <sheet name="92.Szabadtéri, szabadidő és sp" sheetId="11" r:id="rId11"/>
    <sheet name="98.Egyéb járulékos munkák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2" l="1"/>
  <c r="I3" i="12"/>
  <c r="J2" i="12"/>
  <c r="I2" i="12"/>
  <c r="J3" i="11"/>
  <c r="I3" i="11"/>
  <c r="J2" i="11"/>
  <c r="I2" i="11"/>
  <c r="J2" i="10"/>
  <c r="J3" i="10" s="1"/>
  <c r="D8" i="3" s="1"/>
  <c r="I2" i="10"/>
  <c r="I3" i="10" s="1"/>
  <c r="C8" i="3" s="1"/>
  <c r="J5" i="9"/>
  <c r="I5" i="9"/>
  <c r="J4" i="9"/>
  <c r="I4" i="9"/>
  <c r="J3" i="9"/>
  <c r="I3" i="9"/>
  <c r="J2" i="9"/>
  <c r="I2" i="9"/>
  <c r="I6" i="9" s="1"/>
  <c r="C7" i="3" s="1"/>
  <c r="J2" i="8"/>
  <c r="J3" i="8" s="1"/>
  <c r="D6" i="3" s="1"/>
  <c r="I2" i="8"/>
  <c r="I3" i="8" s="1"/>
  <c r="C6" i="3" s="1"/>
  <c r="J5" i="6"/>
  <c r="I5" i="6"/>
  <c r="J4" i="6"/>
  <c r="I4" i="6"/>
  <c r="J3" i="6"/>
  <c r="I3" i="6"/>
  <c r="J2" i="6"/>
  <c r="J6" i="6" s="1"/>
  <c r="D4" i="3" s="1"/>
  <c r="I2" i="6"/>
  <c r="J2" i="5"/>
  <c r="J3" i="5" s="1"/>
  <c r="D3" i="3" s="1"/>
  <c r="I2" i="5"/>
  <c r="I3" i="5" s="1"/>
  <c r="C3" i="3" s="1"/>
  <c r="J2" i="4"/>
  <c r="J3" i="4" s="1"/>
  <c r="D2" i="3" s="1"/>
  <c r="I2" i="4"/>
  <c r="I3" i="4" s="1"/>
  <c r="C2" i="3" s="1"/>
  <c r="I4" i="12" l="1"/>
  <c r="C10" i="3" s="1"/>
  <c r="J4" i="12"/>
  <c r="D10" i="3" s="1"/>
  <c r="I4" i="11"/>
  <c r="C9" i="3" s="1"/>
  <c r="J4" i="11"/>
  <c r="D9" i="3" s="1"/>
  <c r="J6" i="9"/>
  <c r="D7" i="3" s="1"/>
  <c r="J6" i="7"/>
  <c r="D5" i="3" s="1"/>
  <c r="I6" i="7"/>
  <c r="C5" i="3" s="1"/>
  <c r="I6" i="6"/>
  <c r="C4" i="3" s="1"/>
  <c r="D11" i="3" l="1"/>
  <c r="D19" i="2" s="1"/>
  <c r="C11" i="3"/>
  <c r="C19" i="2" s="1"/>
  <c r="C20" i="2" l="1"/>
  <c r="C21" i="2" s="1"/>
  <c r="C22" i="2" s="1"/>
</calcChain>
</file>

<file path=xl/sharedStrings.xml><?xml version="1.0" encoding="utf-8"?>
<sst xmlns="http://schemas.openxmlformats.org/spreadsheetml/2006/main" count="262" uniqueCount="129">
  <si>
    <t>Exportált költségvetés adatai</t>
  </si>
  <si>
    <t>Költségvetés neve:</t>
  </si>
  <si>
    <t>Kisbér. Futókör</t>
  </si>
  <si>
    <t>Leírás:</t>
  </si>
  <si>
    <t>hrsz 216/1</t>
  </si>
  <si>
    <t>Költségvetés jellege:</t>
  </si>
  <si>
    <t>Új</t>
  </si>
  <si>
    <t>Tételek száma:</t>
  </si>
  <si>
    <t>20 db</t>
  </si>
  <si>
    <t>Munkanemek száma:</t>
  </si>
  <si>
    <t>9 db</t>
  </si>
  <si>
    <t>Fejezetek száma:</t>
  </si>
  <si>
    <t>Nem fejezetes</t>
  </si>
  <si>
    <t>Építmény tulajdonsága:</t>
  </si>
  <si>
    <t>Egyéb építmény</t>
  </si>
  <si>
    <t>Utolsó módosítás:</t>
  </si>
  <si>
    <t>Rezsióradíj:</t>
  </si>
  <si>
    <t>Bruttó végösszeg:</t>
  </si>
  <si>
    <t>Készítette:</t>
  </si>
  <si>
    <t>kert@royalkert.hu</t>
  </si>
  <si>
    <t>Figyelem!</t>
  </si>
  <si>
    <t>Ez az információs ablak az exportálással létrejött költségvetés alapadatait tartalmazza!</t>
  </si>
  <si>
    <t>A további munkafüzet-lapokon történő változtatások nincsenek hatással az oldal adataira!
Továbbá az ezen az oldalon kiadott módosítások nem változtatják a költségvetés adatait!</t>
  </si>
  <si>
    <t>Készült a TERC-ETALON Online Építőipari Költségvetés-készítő és Kiíró Programrendszerrel</t>
  </si>
  <si>
    <t>http://www.etalon.terc.hu</t>
  </si>
  <si>
    <t>Ssz.</t>
  </si>
  <si>
    <t>Megnevezés</t>
  </si>
  <si>
    <t>Anyagköltség</t>
  </si>
  <si>
    <t>Díjköltség</t>
  </si>
  <si>
    <t>12</t>
  </si>
  <si>
    <t>Felvonulási létesítmények</t>
  </si>
  <si>
    <t>Tételszám</t>
  </si>
  <si>
    <t>Tétel szövege</t>
  </si>
  <si>
    <t>Menny.</t>
  </si>
  <si>
    <t>Egység</t>
  </si>
  <si>
    <t>Anyag egységár</t>
  </si>
  <si>
    <t>Díj egységre</t>
  </si>
  <si>
    <t>Anyag összesen</t>
  </si>
  <si>
    <t>Díj összesen</t>
  </si>
  <si>
    <t>Megjegyzés</t>
  </si>
  <si>
    <t>K. jelző</t>
  </si>
  <si>
    <t>12-011-1.1-0025031</t>
  </si>
  <si>
    <t>Mobil WC bérleti díj elszámolása, szállítással, heti tisztítással, karbantartással, Mobil WC kézmosós, bérleti díj/hó</t>
  </si>
  <si>
    <t>db</t>
  </si>
  <si>
    <t>ÖN</t>
  </si>
  <si>
    <t>Munkanem összesen (HUF)</t>
  </si>
  <si>
    <t>19</t>
  </si>
  <si>
    <t>Költségtérítések</t>
  </si>
  <si>
    <t>19-010-1</t>
  </si>
  <si>
    <t>Általános teendők, megvalósulás szakaszában, kitűzési terv alapján a kitűzési pontok műszeres kitűzése GPS koordináták alapján. Egy kiszállással.</t>
  </si>
  <si>
    <t>nap</t>
  </si>
  <si>
    <t>K</t>
  </si>
  <si>
    <t>21</t>
  </si>
  <si>
    <t>Irtás, föld- és sziklamunka</t>
  </si>
  <si>
    <t>21-007-1.1.1.1.1</t>
  </si>
  <si>
    <t>Termőföld beszerzése (becsült érték,25%-os tömörödéssel számolva, szállítással), leszállított föld mozgatása gépi erővel 50 m-ig és terítése, sík terepen (finom tereprendezés nélkül).</t>
  </si>
  <si>
    <t>m³</t>
  </si>
  <si>
    <t>21-007-1.1.2</t>
  </si>
  <si>
    <t>Finom tereprendezés géppel, végleges terepformák kialakítása, sík terepen (530 m2, átlag 10 cm mélységben) - a futókör területén és közvetlen környezetében, illetve a gyalogos járda területén</t>
  </si>
  <si>
    <t>21-004-5.1.1.1</t>
  </si>
  <si>
    <t>Tükörkészítés gépi erővel, lejtős terepen - 26 cm mélységig (kitermelt talaj elterítése helyben) Megj.: gyalogos bekötőút kialakításához.</t>
  </si>
  <si>
    <t>m3</t>
  </si>
  <si>
    <t>21-004-5.1.1.2</t>
  </si>
  <si>
    <t>Tükör kiemelése gépi erővel, sík terepen - átlag 25 cm mélységig (kitermelt talaj elszállítása nélkül)</t>
  </si>
  <si>
    <t>22</t>
  </si>
  <si>
    <t>Szivárgó építés, alagcsövezés</t>
  </si>
  <si>
    <t>22-003-1.1</t>
  </si>
  <si>
    <t>Szivárgó fenékcsatorna, folyóka ágyazatának készítése, osztályozott kavics kitöltéssel</t>
  </si>
  <si>
    <t>20 cm vtg., 16-32 mm mosott kavics (16-32 mm) építése a perforált dréncső köré, szállítással</t>
  </si>
  <si>
    <t>22-002-3.2-0137734</t>
  </si>
  <si>
    <t>Szivárgó építése, perforált, körkörös bordázatú PVC dréncsőből, belső átmérő: 80-100 mm, Bordás rugalmas dréncső, PVC, perforált, geotextillel bevont, DN 100</t>
  </si>
  <si>
    <t>m</t>
  </si>
  <si>
    <t>Perforált dréncső -  PVC D100/90 - beszerzése, fektetése, Dréncső T-idom 100 mm - beszerzése, fektetése (4 db)</t>
  </si>
  <si>
    <t>22-011-3-0235405</t>
  </si>
  <si>
    <t>Geotextil réteg terítése (100g/m2) a dréncső körüli mosott kavics köré</t>
  </si>
  <si>
    <t>m²</t>
  </si>
  <si>
    <t>22-004-1.1.1</t>
  </si>
  <si>
    <t>1 méter széles, 2 méter mély, 15 cm-re a földbe süllyesztett szűrőkút készítése, földmunkával és kitöltéssel (16-32 mm mosott kaviccsal feltöltve), betongyűrűkkel (d=1m belső átmérő), alul-felül geotextil terítéssel kompletten</t>
  </si>
  <si>
    <t>61</t>
  </si>
  <si>
    <t>Útburkolat alap és makadámburkolat készítése</t>
  </si>
  <si>
    <t>61-004-5.1.1.1</t>
  </si>
  <si>
    <t>Ágyazat kialakítása öntött gumiburkolat alá a következő rétegrendben (25 cm mély burkolati tükör kiemelelésével gépi erővel, sík terepen, lerakóhelyre szállítással): -  2 cm vtg. 0/7-es zúzalék kiegyenlítőréteg - 8 cm vtg. 0/20-as zúzalékalap tömörítve - 10 cm vtg. 20/50-es zúzalékalap tömörítve</t>
  </si>
  <si>
    <t>m2</t>
  </si>
  <si>
    <t>62</t>
  </si>
  <si>
    <t>Kőburkolat készítése</t>
  </si>
  <si>
    <t>62-003-6-0130212</t>
  </si>
  <si>
    <t>Térburkolathoz fagyálló, teherhordó alap készítése, rétegrend:       &gt; 17 cm vastag 11-22 mm-es zúzalékalap kialakítása tömörítve       &gt; 3 cm vastag 2-5 mm-es zúzalék ágyazati réteg kialakítása tömörítve. KŐKA, Iszkaszentgyörgy</t>
  </si>
  <si>
    <t>62-003-8.1-0619511</t>
  </si>
  <si>
    <t>Tér- vagy járdaburkolat készítése, beton burkolókőből hálós, soros, halszálka, parketta vagy kazettás kötésben, zúzalékágyazatra fektetve, 10x20x4, 10x20x5, 11,8x24x5, 10x20x6, 10x20x8 cm-es méretű idomkővel, Barabás Gerecse térkő 20x10x6 cm, szürke</t>
  </si>
  <si>
    <t>62-002-21.3-0619811</t>
  </si>
  <si>
    <t>Egyéb használatos szegélykövek, út és körforgalom szegélyek készítése, alapárok kiemelése nélkül, betonhézagolással, 100 cm hosszú elemekből, Barabás kerti szegély 100x20x5 cm, szürke</t>
  </si>
  <si>
    <t>Beton kerti szegély (100x20x5 cm) lerakása beton sávalapba árokásással, beton helyszíni keverésével (szállítás az árban), gyalogos járda mellé</t>
  </si>
  <si>
    <t>Beton kerti szegély (100x20x5 cm) lerakása beton sávalapba árokásással, beton helyszíni keverésével (szállítás az árban), öntött gumiburkolathoz</t>
  </si>
  <si>
    <t>91</t>
  </si>
  <si>
    <t>Kert- és parképítési munkák</t>
  </si>
  <si>
    <t>91-003-3.2.1.1.2</t>
  </si>
  <si>
    <t>Gyepesítés, előkészített talajon magvetéssel, kézzel szórva, vízszintes területen, műtrágyázással</t>
  </si>
  <si>
    <t>10 m²</t>
  </si>
  <si>
    <t>Fűmagvetés bolygatott területeken „Sport” fűmagkeverékkel (átl. 4 dkg/m²), hengerezés, egyszeri beöntözés helyi vízhálózatról (becsült érték, kivitelezés során pontosítandó)</t>
  </si>
  <si>
    <t>92</t>
  </si>
  <si>
    <t>Szabadtéri, szabadidő és sportlétesítmények</t>
  </si>
  <si>
    <t>92-021-2.4.2.2</t>
  </si>
  <si>
    <t>Sportpálya burkolat kialakítása vagy felújítása, vízáteresztő öntött gumiburkolat (gépi terítéssel), előre elkészített tömörített zúzalék, homokos kavics vagy meglévő szilárd aljzatra, aszfaltra, két rétegben</t>
  </si>
  <si>
    <t>Öntött gumiburkolat készítése részletrajzok szerinti rétegrendben és kivitelezésben</t>
  </si>
  <si>
    <t>92-003-1.2.5</t>
  </si>
  <si>
    <t>Kerti fém építmények elhelyezése, szabadtéri berendezések, információs táblák, Buglo, cikkszám: 7600, forgalmazó: Royal-Kert Kft. tábla m.:580x50x2000 mm, vagy műszakilag egyenértékű termék</t>
  </si>
  <si>
    <t>98</t>
  </si>
  <si>
    <t>Egyéb járulékos munkák</t>
  </si>
  <si>
    <t>98-001-1</t>
  </si>
  <si>
    <t>Organizációs költség (előkészítés, szervezés, egyeztetések, építésvezetés, adminisztrációs költség)</t>
  </si>
  <si>
    <t>98-001-3</t>
  </si>
  <si>
    <t>Telephelyi rakodási, kiszállási költség</t>
  </si>
  <si>
    <t>Összesen (HUF)</t>
  </si>
  <si>
    <t>Megrendelő:</t>
  </si>
  <si>
    <t>Kisbér Város Önkormányzat</t>
  </si>
  <si>
    <t>(2870 Kisbér, Széchenyi u. 2.)</t>
  </si>
  <si>
    <t>Royal-Kert Kft.</t>
  </si>
  <si>
    <t>8200 Veszprém, Sólya utca 8.</t>
  </si>
  <si>
    <t>Tárgy:</t>
  </si>
  <si>
    <t>"Közösségi- és zöldinfrastruktúra fejlesztése Kisbéren</t>
  </si>
  <si>
    <t>TOP_Plusz-1.2.1-21-KO1-2022-00068 azonosítószámú projekthez</t>
  </si>
  <si>
    <t>táj- és kertépítészeti munkarész</t>
  </si>
  <si>
    <t>Futókör (hrsz. 216/1)</t>
  </si>
  <si>
    <t>Költségvetés főösszesítő</t>
  </si>
  <si>
    <t>1 Építmény közvetlen költségei</t>
  </si>
  <si>
    <t>2.1 ÁFA vetítési alap</t>
  </si>
  <si>
    <t>2.2 ÁFA</t>
  </si>
  <si>
    <t>3 A munka ára (HUF)</t>
  </si>
  <si>
    <t>Veszprém, 2024.06.26.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</si>
</sst>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0"/>
    <numFmt numFmtId="165" formatCode="###\ ###\ ###\ ##0\ \F\t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2"/>
    </font>
    <font>
      <sz val="10"/>
      <color theme="1"/>
      <name val="Times New Roman"/>
      <family val="2"/>
    </font>
    <font>
      <b/>
      <sz val="14"/>
      <color theme="1"/>
      <name val="Times New Roman"/>
      <family val="2"/>
    </font>
    <font>
      <b/>
      <sz val="11"/>
      <color theme="1"/>
      <name val="Times New Roman"/>
      <family val="2"/>
    </font>
    <font>
      <strike/>
      <sz val="10"/>
      <color theme="1"/>
      <name val="Times New Roman"/>
      <family val="2"/>
    </font>
    <font>
      <b/>
      <strike/>
      <sz val="10"/>
      <color theme="1"/>
      <name val="Times New Roman"/>
      <family val="2"/>
    </font>
    <font>
      <sz val="10"/>
      <color rgb="FFFF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/>
    </xf>
    <xf numFmtId="165" fontId="1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164" fontId="1" fillId="0" borderId="0" xfId="0" applyNumberFormat="1" applyFont="1" applyAlignment="1">
      <alignment vertical="top" wrapText="1"/>
    </xf>
    <xf numFmtId="10" fontId="2" fillId="0" borderId="2" xfId="0" applyNumberFormat="1" applyFont="1" applyBorder="1" applyAlignment="1">
      <alignment horizontal="right" vertical="top" wrapText="1"/>
    </xf>
    <xf numFmtId="164" fontId="4" fillId="0" borderId="3" xfId="0" applyNumberFormat="1" applyFont="1" applyBorder="1" applyAlignment="1">
      <alignment vertical="top" wrapText="1"/>
    </xf>
    <xf numFmtId="0" fontId="1" fillId="3" borderId="1" xfId="0" applyFont="1" applyFill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164" fontId="1" fillId="0" borderId="3" xfId="0" applyNumberFormat="1" applyFont="1" applyBorder="1" applyAlignment="1">
      <alignment vertical="top" wrapText="1"/>
    </xf>
    <xf numFmtId="0" fontId="5" fillId="4" borderId="0" xfId="0" applyFont="1" applyFill="1" applyAlignment="1">
      <alignment vertical="top" wrapText="1"/>
    </xf>
    <xf numFmtId="0" fontId="6" fillId="4" borderId="0" xfId="0" applyFont="1" applyFill="1" applyAlignment="1">
      <alignment vertical="top" wrapText="1"/>
    </xf>
    <xf numFmtId="164" fontId="5" fillId="4" borderId="0" xfId="0" applyNumberFormat="1" applyFont="1" applyFill="1" applyAlignment="1">
      <alignment vertical="top"/>
    </xf>
    <xf numFmtId="164" fontId="6" fillId="4" borderId="0" xfId="0" applyNumberFormat="1" applyFont="1" applyFill="1" applyAlignment="1">
      <alignment vertical="top" wrapText="1"/>
    </xf>
    <xf numFmtId="0" fontId="5" fillId="4" borderId="0" xfId="0" applyFont="1" applyFill="1" applyAlignment="1">
      <alignment horizontal="right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164" fontId="2" fillId="0" borderId="0" xfId="0" applyNumberFormat="1" applyFont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7" fillId="0" borderId="0" xfId="0" applyFont="1" applyAlignment="1">
      <alignment vertical="top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talon.terc.h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8"/>
  <sheetViews>
    <sheetView workbookViewId="0">
      <selection activeCell="B13" sqref="B13"/>
    </sheetView>
  </sheetViews>
  <sheetFormatPr defaultRowHeight="15" x14ac:dyDescent="0.25"/>
  <cols>
    <col min="1" max="2" width="30.7109375" customWidth="1"/>
  </cols>
  <sheetData>
    <row r="1" spans="1:2" x14ac:dyDescent="0.25">
      <c r="A1" s="18" t="s">
        <v>0</v>
      </c>
      <c r="B1" s="18"/>
    </row>
    <row r="2" spans="1:2" x14ac:dyDescent="0.25">
      <c r="A2" s="2" t="s">
        <v>1</v>
      </c>
      <c r="B2" s="3" t="s">
        <v>2</v>
      </c>
    </row>
    <row r="3" spans="1:2" x14ac:dyDescent="0.25">
      <c r="A3" s="2" t="s">
        <v>3</v>
      </c>
      <c r="B3" s="3" t="s">
        <v>4</v>
      </c>
    </row>
    <row r="4" spans="1:2" x14ac:dyDescent="0.25">
      <c r="A4" s="2" t="s">
        <v>5</v>
      </c>
      <c r="B4" s="3" t="s">
        <v>6</v>
      </c>
    </row>
    <row r="5" spans="1:2" x14ac:dyDescent="0.25">
      <c r="A5" s="2" t="s">
        <v>7</v>
      </c>
      <c r="B5" s="3" t="s">
        <v>8</v>
      </c>
    </row>
    <row r="6" spans="1:2" x14ac:dyDescent="0.25">
      <c r="A6" s="2" t="s">
        <v>9</v>
      </c>
      <c r="B6" s="3" t="s">
        <v>10</v>
      </c>
    </row>
    <row r="7" spans="1:2" x14ac:dyDescent="0.25">
      <c r="A7" s="2" t="s">
        <v>11</v>
      </c>
      <c r="B7" s="3" t="s">
        <v>12</v>
      </c>
    </row>
    <row r="8" spans="1:2" x14ac:dyDescent="0.25">
      <c r="A8" s="2" t="s">
        <v>13</v>
      </c>
      <c r="B8" s="3" t="s">
        <v>14</v>
      </c>
    </row>
    <row r="10" spans="1:2" x14ac:dyDescent="0.25">
      <c r="A10" s="2" t="s">
        <v>15</v>
      </c>
      <c r="B10" s="3"/>
    </row>
    <row r="12" spans="1:2" x14ac:dyDescent="0.25">
      <c r="A12" s="2" t="s">
        <v>16</v>
      </c>
      <c r="B12" s="4">
        <v>7200</v>
      </c>
    </row>
    <row r="13" spans="1:2" x14ac:dyDescent="0.25">
      <c r="A13" s="2" t="s">
        <v>17</v>
      </c>
      <c r="B13" s="5">
        <v>48285837</v>
      </c>
    </row>
    <row r="15" spans="1:2" x14ac:dyDescent="0.25">
      <c r="A15" s="2" t="s">
        <v>18</v>
      </c>
      <c r="B15" s="3" t="s">
        <v>19</v>
      </c>
    </row>
    <row r="17" spans="1:2" x14ac:dyDescent="0.25">
      <c r="A17" s="2" t="s">
        <v>20</v>
      </c>
    </row>
    <row r="18" spans="1:2" x14ac:dyDescent="0.25">
      <c r="A18" s="19" t="s">
        <v>21</v>
      </c>
      <c r="B18" s="19"/>
    </row>
    <row r="21" spans="1:2" x14ac:dyDescent="0.25">
      <c r="A21" s="19" t="s">
        <v>22</v>
      </c>
      <c r="B21" s="19"/>
    </row>
    <row r="26" spans="1:2" x14ac:dyDescent="0.25">
      <c r="A26" s="20" t="s">
        <v>23</v>
      </c>
      <c r="B26" s="20"/>
    </row>
    <row r="28" spans="1:2" x14ac:dyDescent="0.25">
      <c r="A28" s="3" t="s">
        <v>24</v>
      </c>
    </row>
  </sheetData>
  <mergeCells count="4">
    <mergeCell ref="A1:B1"/>
    <mergeCell ref="A18:B18"/>
    <mergeCell ref="A21:B21"/>
    <mergeCell ref="A26:B26"/>
  </mergeCells>
  <hyperlinks>
    <hyperlink ref="A28" r:id="rId1" xr:uid="{00000000-0004-0000-0000-000000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workbookViewId="0">
      <selection activeCell="M17" sqref="M17"/>
    </sheetView>
  </sheetViews>
  <sheetFormatPr defaultRowHeight="15" x14ac:dyDescent="0.25"/>
  <cols>
    <col min="1" max="1" width="4.7109375" customWidth="1"/>
    <col min="2" max="2" width="6.7109375" customWidth="1"/>
    <col min="3" max="3" width="20.7109375" customWidth="1"/>
    <col min="4" max="4" width="35.7109375" customWidth="1"/>
    <col min="5" max="5" width="7.7109375" customWidth="1"/>
    <col min="6" max="6" width="8.7109375" customWidth="1"/>
    <col min="7" max="10" width="12.7109375" customWidth="1"/>
    <col min="11" max="11" width="20.7109375" customWidth="1"/>
  </cols>
  <sheetData>
    <row r="1" spans="1:11" ht="25.5" x14ac:dyDescent="0.25">
      <c r="A1" s="1" t="s">
        <v>25</v>
      </c>
      <c r="B1" s="10" t="s">
        <v>40</v>
      </c>
      <c r="C1" s="1" t="s">
        <v>31</v>
      </c>
      <c r="D1" s="1" t="s">
        <v>32</v>
      </c>
      <c r="E1" s="6" t="s">
        <v>33</v>
      </c>
      <c r="F1" s="6" t="s">
        <v>34</v>
      </c>
      <c r="G1" s="6" t="s">
        <v>35</v>
      </c>
      <c r="H1" s="6" t="s">
        <v>36</v>
      </c>
      <c r="I1" s="6" t="s">
        <v>37</v>
      </c>
      <c r="J1" s="6" t="s">
        <v>38</v>
      </c>
      <c r="K1" s="10" t="s">
        <v>39</v>
      </c>
    </row>
    <row r="2" spans="1:11" ht="102" x14ac:dyDescent="0.25">
      <c r="A2" s="3">
        <v>1</v>
      </c>
      <c r="B2" s="3" t="s">
        <v>44</v>
      </c>
      <c r="C2" s="2" t="s">
        <v>95</v>
      </c>
      <c r="D2" s="3" t="s">
        <v>96</v>
      </c>
      <c r="E2" s="2">
        <v>80</v>
      </c>
      <c r="F2" s="3" t="s">
        <v>97</v>
      </c>
      <c r="G2" s="4">
        <v>700</v>
      </c>
      <c r="H2" s="4">
        <v>2000</v>
      </c>
      <c r="I2" s="7">
        <f>ROUND(G2*E2,0)</f>
        <v>56000</v>
      </c>
      <c r="J2" s="7">
        <f>ROUND(H2*E2,0)</f>
        <v>160000</v>
      </c>
      <c r="K2" s="11" t="s">
        <v>98</v>
      </c>
    </row>
    <row r="3" spans="1:11" x14ac:dyDescent="0.25">
      <c r="A3" s="9"/>
      <c r="C3" s="9"/>
      <c r="D3" s="9" t="s">
        <v>45</v>
      </c>
      <c r="E3" s="9"/>
      <c r="F3" s="9"/>
      <c r="G3" s="9"/>
      <c r="H3" s="9"/>
      <c r="I3" s="12">
        <f>ROUND(SUM(I2:I2),0)</f>
        <v>56000</v>
      </c>
      <c r="J3" s="12">
        <f>ROUND(SUM(J2:J2),0)</f>
        <v>160000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workbookViewId="0">
      <selection activeCell="L1" sqref="L1:N1048576"/>
    </sheetView>
  </sheetViews>
  <sheetFormatPr defaultRowHeight="15" x14ac:dyDescent="0.25"/>
  <cols>
    <col min="1" max="1" width="4.7109375" customWidth="1"/>
    <col min="2" max="2" width="6.7109375" customWidth="1"/>
    <col min="3" max="3" width="20.7109375" customWidth="1"/>
    <col min="4" max="4" width="35.7109375" customWidth="1"/>
    <col min="5" max="5" width="7.7109375" customWidth="1"/>
    <col min="6" max="6" width="8.7109375" customWidth="1"/>
    <col min="7" max="10" width="12.7109375" customWidth="1"/>
    <col min="11" max="11" width="20.7109375" customWidth="1"/>
  </cols>
  <sheetData>
    <row r="1" spans="1:11" ht="25.5" x14ac:dyDescent="0.25">
      <c r="A1" s="1" t="s">
        <v>25</v>
      </c>
      <c r="B1" s="10" t="s">
        <v>40</v>
      </c>
      <c r="C1" s="1" t="s">
        <v>31</v>
      </c>
      <c r="D1" s="1" t="s">
        <v>32</v>
      </c>
      <c r="E1" s="6" t="s">
        <v>33</v>
      </c>
      <c r="F1" s="6" t="s">
        <v>34</v>
      </c>
      <c r="G1" s="6" t="s">
        <v>35</v>
      </c>
      <c r="H1" s="6" t="s">
        <v>36</v>
      </c>
      <c r="I1" s="6" t="s">
        <v>37</v>
      </c>
      <c r="J1" s="6" t="s">
        <v>38</v>
      </c>
      <c r="K1" s="10" t="s">
        <v>39</v>
      </c>
    </row>
    <row r="2" spans="1:11" ht="63.75" x14ac:dyDescent="0.25">
      <c r="A2" s="3">
        <v>1</v>
      </c>
      <c r="B2" s="3" t="s">
        <v>44</v>
      </c>
      <c r="C2" s="2" t="s">
        <v>101</v>
      </c>
      <c r="D2" s="3" t="s">
        <v>102</v>
      </c>
      <c r="E2" s="2">
        <v>515</v>
      </c>
      <c r="F2" s="3" t="s">
        <v>75</v>
      </c>
      <c r="G2" s="4">
        <v>22000</v>
      </c>
      <c r="H2" s="4">
        <v>9790</v>
      </c>
      <c r="I2" s="7">
        <f>ROUND(G2*E2,0)</f>
        <v>11330000</v>
      </c>
      <c r="J2" s="7">
        <f>ROUND(H2*E2,0)</f>
        <v>5041850</v>
      </c>
      <c r="K2" s="11" t="s">
        <v>103</v>
      </c>
    </row>
    <row r="3" spans="1:11" ht="63.75" x14ac:dyDescent="0.25">
      <c r="A3" s="3">
        <v>2</v>
      </c>
      <c r="B3" s="3" t="s">
        <v>51</v>
      </c>
      <c r="C3" s="2" t="s">
        <v>104</v>
      </c>
      <c r="D3" s="3" t="s">
        <v>105</v>
      </c>
      <c r="E3" s="2">
        <v>1</v>
      </c>
      <c r="F3" s="3" t="s">
        <v>43</v>
      </c>
      <c r="G3" s="4">
        <v>124700</v>
      </c>
      <c r="H3" s="4">
        <v>11600</v>
      </c>
      <c r="I3" s="7">
        <f>ROUND(G3*E3,0)</f>
        <v>124700</v>
      </c>
      <c r="J3" s="7">
        <f>ROUND(H3*E3,0)</f>
        <v>11600</v>
      </c>
      <c r="K3" s="11"/>
    </row>
    <row r="4" spans="1:11" x14ac:dyDescent="0.25">
      <c r="A4" s="9"/>
      <c r="B4" s="9"/>
      <c r="C4" s="9"/>
      <c r="D4" s="9" t="s">
        <v>45</v>
      </c>
      <c r="E4" s="9"/>
      <c r="F4" s="9"/>
      <c r="G4" s="9"/>
      <c r="H4" s="9"/>
      <c r="I4" s="12">
        <f>ROUND(SUM(I2:I3),0)</f>
        <v>11454700</v>
      </c>
      <c r="J4" s="12">
        <f>ROUND(SUM(J2:J3),0)</f>
        <v>5053450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workbookViewId="0">
      <selection activeCell="J20" sqref="J20"/>
    </sheetView>
  </sheetViews>
  <sheetFormatPr defaultRowHeight="15" x14ac:dyDescent="0.25"/>
  <cols>
    <col min="1" max="1" width="4.7109375" customWidth="1"/>
    <col min="2" max="2" width="6.7109375" customWidth="1"/>
    <col min="3" max="3" width="20.7109375" customWidth="1"/>
    <col min="4" max="4" width="35.7109375" customWidth="1"/>
    <col min="5" max="5" width="7.7109375" customWidth="1"/>
    <col min="6" max="6" width="8.7109375" customWidth="1"/>
    <col min="7" max="10" width="12.7109375" customWidth="1"/>
    <col min="11" max="11" width="20.7109375" customWidth="1"/>
  </cols>
  <sheetData>
    <row r="1" spans="1:11" ht="25.5" x14ac:dyDescent="0.25">
      <c r="A1" s="1" t="s">
        <v>25</v>
      </c>
      <c r="B1" s="10" t="s">
        <v>40</v>
      </c>
      <c r="C1" s="1" t="s">
        <v>31</v>
      </c>
      <c r="D1" s="1" t="s">
        <v>32</v>
      </c>
      <c r="E1" s="6" t="s">
        <v>33</v>
      </c>
      <c r="F1" s="6" t="s">
        <v>34</v>
      </c>
      <c r="G1" s="6" t="s">
        <v>35</v>
      </c>
      <c r="H1" s="6" t="s">
        <v>36</v>
      </c>
      <c r="I1" s="6" t="s">
        <v>37</v>
      </c>
      <c r="J1" s="6" t="s">
        <v>38</v>
      </c>
      <c r="K1" s="10" t="s">
        <v>39</v>
      </c>
    </row>
    <row r="2" spans="1:11" ht="38.25" x14ac:dyDescent="0.25">
      <c r="A2" s="3">
        <v>1</v>
      </c>
      <c r="B2" s="3" t="s">
        <v>51</v>
      </c>
      <c r="C2" s="2" t="s">
        <v>108</v>
      </c>
      <c r="D2" s="3" t="s">
        <v>109</v>
      </c>
      <c r="E2" s="2">
        <v>1</v>
      </c>
      <c r="F2" s="3" t="s">
        <v>43</v>
      </c>
      <c r="G2" s="4">
        <v>0</v>
      </c>
      <c r="H2" s="4">
        <v>432000</v>
      </c>
      <c r="I2" s="7">
        <f>ROUND(G2*E2,0)</f>
        <v>0</v>
      </c>
      <c r="J2" s="7">
        <f>ROUND(H2*E2,0)</f>
        <v>432000</v>
      </c>
      <c r="K2" s="11"/>
    </row>
    <row r="3" spans="1:11" x14ac:dyDescent="0.25">
      <c r="A3" s="3">
        <v>2</v>
      </c>
      <c r="B3" s="3" t="s">
        <v>51</v>
      </c>
      <c r="C3" s="2" t="s">
        <v>110</v>
      </c>
      <c r="D3" s="3" t="s">
        <v>111</v>
      </c>
      <c r="E3" s="2">
        <v>7</v>
      </c>
      <c r="F3" s="3" t="s">
        <v>43</v>
      </c>
      <c r="G3" s="4">
        <v>0</v>
      </c>
      <c r="H3" s="4">
        <v>39600</v>
      </c>
      <c r="I3" s="7">
        <f>ROUND(G3*E3,0)</f>
        <v>0</v>
      </c>
      <c r="J3" s="7">
        <f>ROUND(H3*E3,0)</f>
        <v>277200</v>
      </c>
      <c r="K3" s="11"/>
    </row>
    <row r="4" spans="1:11" x14ac:dyDescent="0.25">
      <c r="A4" s="9"/>
      <c r="B4" s="9"/>
      <c r="C4" s="9"/>
      <c r="D4" s="9" t="s">
        <v>45</v>
      </c>
      <c r="E4" s="9"/>
      <c r="F4" s="9"/>
      <c r="G4" s="9"/>
      <c r="H4" s="9"/>
      <c r="I4" s="12">
        <f>ROUND(SUM(I2:I3),0)</f>
        <v>0</v>
      </c>
      <c r="J4" s="12">
        <f>ROUND(SUM(J2:J3),0)</f>
        <v>709200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2"/>
  <sheetViews>
    <sheetView tabSelected="1" workbookViewId="0">
      <selection activeCell="H21" sqref="H21"/>
    </sheetView>
  </sheetViews>
  <sheetFormatPr defaultRowHeight="15" x14ac:dyDescent="0.25"/>
  <cols>
    <col min="1" max="1" width="30.7109375" customWidth="1"/>
    <col min="2" max="2" width="8.7109375" customWidth="1"/>
    <col min="3" max="4" width="12.7109375" customWidth="1"/>
  </cols>
  <sheetData>
    <row r="1" spans="1:4" x14ac:dyDescent="0.25">
      <c r="A1" s="2" t="s">
        <v>113</v>
      </c>
      <c r="C1" s="20" t="s">
        <v>18</v>
      </c>
      <c r="D1" s="20"/>
    </row>
    <row r="2" spans="1:4" x14ac:dyDescent="0.25">
      <c r="A2" s="2"/>
      <c r="C2" s="20"/>
      <c r="D2" s="20"/>
    </row>
    <row r="3" spans="1:4" x14ac:dyDescent="0.25">
      <c r="A3" s="2" t="s">
        <v>114</v>
      </c>
      <c r="C3" s="20" t="s">
        <v>116</v>
      </c>
      <c r="D3" s="20"/>
    </row>
    <row r="4" spans="1:4" x14ac:dyDescent="0.25">
      <c r="A4" s="3" t="s">
        <v>115</v>
      </c>
      <c r="C4" s="19" t="s">
        <v>117</v>
      </c>
      <c r="D4" s="19"/>
    </row>
    <row r="5" spans="1:4" x14ac:dyDescent="0.25">
      <c r="C5" s="19"/>
      <c r="D5" s="19"/>
    </row>
    <row r="6" spans="1:4" ht="15" customHeight="1" x14ac:dyDescent="0.25">
      <c r="C6" s="24" t="s">
        <v>128</v>
      </c>
      <c r="D6" s="24"/>
    </row>
    <row r="8" spans="1:4" x14ac:dyDescent="0.25">
      <c r="A8" s="19" t="s">
        <v>118</v>
      </c>
      <c r="B8" s="19"/>
      <c r="C8" s="19"/>
      <c r="D8" s="19"/>
    </row>
    <row r="9" spans="1:4" x14ac:dyDescent="0.25">
      <c r="A9" s="19"/>
      <c r="B9" s="19"/>
      <c r="C9" s="19"/>
      <c r="D9" s="19"/>
    </row>
    <row r="10" spans="1:4" x14ac:dyDescent="0.25">
      <c r="A10" s="19" t="s">
        <v>119</v>
      </c>
      <c r="B10" s="19"/>
      <c r="C10" s="19"/>
      <c r="D10" s="19"/>
    </row>
    <row r="11" spans="1:4" x14ac:dyDescent="0.25">
      <c r="A11" s="19" t="s">
        <v>120</v>
      </c>
      <c r="B11" s="19"/>
      <c r="C11" s="19"/>
      <c r="D11" s="19"/>
    </row>
    <row r="12" spans="1:4" x14ac:dyDescent="0.25">
      <c r="A12" s="19" t="s">
        <v>121</v>
      </c>
      <c r="B12" s="19"/>
      <c r="C12" s="19"/>
      <c r="D12" s="19"/>
    </row>
    <row r="13" spans="1:4" x14ac:dyDescent="0.25">
      <c r="A13" s="19"/>
      <c r="B13" s="19"/>
      <c r="C13" s="19"/>
      <c r="D13" s="19"/>
    </row>
    <row r="14" spans="1:4" x14ac:dyDescent="0.25">
      <c r="A14" s="19" t="s">
        <v>122</v>
      </c>
      <c r="B14" s="19"/>
      <c r="C14" s="19"/>
      <c r="D14" s="19"/>
    </row>
    <row r="15" spans="1:4" x14ac:dyDescent="0.25">
      <c r="A15" s="19"/>
      <c r="B15" s="19"/>
      <c r="C15" s="19"/>
      <c r="D15" s="19"/>
    </row>
    <row r="17" spans="1:4" ht="18.75" x14ac:dyDescent="0.25">
      <c r="A17" s="23" t="s">
        <v>123</v>
      </c>
      <c r="B17" s="23"/>
      <c r="C17" s="23"/>
      <c r="D17" s="23"/>
    </row>
    <row r="18" spans="1:4" x14ac:dyDescent="0.25">
      <c r="A18" s="1" t="s">
        <v>26</v>
      </c>
      <c r="B18" s="6"/>
      <c r="C18" s="6" t="s">
        <v>27</v>
      </c>
      <c r="D18" s="6" t="s">
        <v>28</v>
      </c>
    </row>
    <row r="19" spans="1:4" x14ac:dyDescent="0.25">
      <c r="A19" s="3" t="s">
        <v>124</v>
      </c>
      <c r="C19" s="7">
        <f>'Munkanem összesítő'!C11</f>
        <v>15208193</v>
      </c>
      <c r="D19" s="7">
        <f>'Munkanem összesítő'!D11</f>
        <v>19236095</v>
      </c>
    </row>
    <row r="20" spans="1:4" x14ac:dyDescent="0.25">
      <c r="A20" s="3" t="s">
        <v>125</v>
      </c>
      <c r="C20" s="21">
        <f>ROUND(C19+D19,0)</f>
        <v>34444288</v>
      </c>
      <c r="D20" s="21"/>
    </row>
    <row r="21" spans="1:4" x14ac:dyDescent="0.25">
      <c r="A21" s="3" t="s">
        <v>126</v>
      </c>
      <c r="B21" s="8">
        <v>0.27</v>
      </c>
      <c r="C21" s="21">
        <f>ROUND(C20*B21,0)</f>
        <v>9299958</v>
      </c>
      <c r="D21" s="21"/>
    </row>
    <row r="22" spans="1:4" x14ac:dyDescent="0.25">
      <c r="A22" s="9" t="s">
        <v>127</v>
      </c>
      <c r="B22" s="9"/>
      <c r="C22" s="22">
        <f>ROUND(C21+C20,0)</f>
        <v>43744246</v>
      </c>
      <c r="D22" s="22"/>
    </row>
  </sheetData>
  <mergeCells count="18">
    <mergeCell ref="C1:D1"/>
    <mergeCell ref="C2:D2"/>
    <mergeCell ref="C3:D3"/>
    <mergeCell ref="C4:D4"/>
    <mergeCell ref="C5:D5"/>
    <mergeCell ref="C6:D6"/>
    <mergeCell ref="A8:D8"/>
    <mergeCell ref="A9:D9"/>
    <mergeCell ref="A10:D10"/>
    <mergeCell ref="A11:D11"/>
    <mergeCell ref="C20:D20"/>
    <mergeCell ref="C21:D21"/>
    <mergeCell ref="C22:D22"/>
    <mergeCell ref="A12:D12"/>
    <mergeCell ref="A13:D13"/>
    <mergeCell ref="A14:D14"/>
    <mergeCell ref="A15:D15"/>
    <mergeCell ref="A17:D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1"/>
  <sheetViews>
    <sheetView workbookViewId="0"/>
  </sheetViews>
  <sheetFormatPr defaultRowHeight="15" x14ac:dyDescent="0.25"/>
  <cols>
    <col min="1" max="1" width="4.7109375" customWidth="1"/>
    <col min="2" max="2" width="30.7109375" customWidth="1"/>
    <col min="3" max="4" width="12.7109375" customWidth="1"/>
  </cols>
  <sheetData>
    <row r="1" spans="1:4" x14ac:dyDescent="0.25">
      <c r="A1" s="1" t="s">
        <v>25</v>
      </c>
      <c r="B1" s="1" t="s">
        <v>26</v>
      </c>
      <c r="C1" s="6" t="s">
        <v>27</v>
      </c>
      <c r="D1" s="6" t="s">
        <v>28</v>
      </c>
    </row>
    <row r="2" spans="1:4" x14ac:dyDescent="0.25">
      <c r="A2" s="3" t="s">
        <v>29</v>
      </c>
      <c r="B2" s="3" t="s">
        <v>30</v>
      </c>
      <c r="C2" s="4">
        <f>'12.Felvonulási létesítmények'!I3</f>
        <v>33750</v>
      </c>
      <c r="D2" s="4">
        <f>'12.Felvonulási létesítmények'!J3</f>
        <v>0</v>
      </c>
    </row>
    <row r="3" spans="1:4" x14ac:dyDescent="0.25">
      <c r="A3" s="3" t="s">
        <v>46</v>
      </c>
      <c r="B3" s="3" t="s">
        <v>47</v>
      </c>
      <c r="C3" s="4">
        <f>'19.Költségtérítések'!I3</f>
        <v>40000</v>
      </c>
      <c r="D3" s="4">
        <f>'19.Költségtérítések'!J3</f>
        <v>351000</v>
      </c>
    </row>
    <row r="4" spans="1:4" x14ac:dyDescent="0.25">
      <c r="A4" s="3" t="s">
        <v>52</v>
      </c>
      <c r="B4" s="3" t="s">
        <v>53</v>
      </c>
      <c r="C4" s="4">
        <f>'21.Irtás, föld- és sziklamunka'!I6</f>
        <v>470000</v>
      </c>
      <c r="D4" s="4">
        <f>'21.Irtás, föld- és sziklamunka'!J6</f>
        <v>630340</v>
      </c>
    </row>
    <row r="5" spans="1:4" x14ac:dyDescent="0.25">
      <c r="A5" s="3" t="s">
        <v>64</v>
      </c>
      <c r="B5" s="3" t="s">
        <v>65</v>
      </c>
      <c r="C5" s="4">
        <f>'22.Szivárgó építés, alagcsövez'!I6</f>
        <v>0</v>
      </c>
      <c r="D5" s="4">
        <f>'22.Szivárgó építés, alagcsövez'!J6</f>
        <v>0</v>
      </c>
    </row>
    <row r="6" spans="1:4" ht="25.5" x14ac:dyDescent="0.25">
      <c r="A6" s="3" t="s">
        <v>78</v>
      </c>
      <c r="B6" s="3" t="s">
        <v>79</v>
      </c>
      <c r="C6" s="4">
        <f>'61.Útburkolat alap és makadámb'!I3</f>
        <v>952750</v>
      </c>
      <c r="D6" s="4">
        <f>'61.Útburkolat alap és makadámb'!J3</f>
        <v>5523375</v>
      </c>
    </row>
    <row r="7" spans="1:4" x14ac:dyDescent="0.25">
      <c r="A7" s="3" t="s">
        <v>83</v>
      </c>
      <c r="B7" s="3" t="s">
        <v>84</v>
      </c>
      <c r="C7" s="4">
        <f>'62.Kőburkolat készítése'!I6</f>
        <v>2200993</v>
      </c>
      <c r="D7" s="4">
        <f>'62.Kőburkolat készítése'!J6</f>
        <v>6808730</v>
      </c>
    </row>
    <row r="8" spans="1:4" x14ac:dyDescent="0.25">
      <c r="A8" s="3" t="s">
        <v>93</v>
      </c>
      <c r="B8" s="3" t="s">
        <v>94</v>
      </c>
      <c r="C8" s="4">
        <f>'91.Kert- és parképítési munkák'!I3</f>
        <v>56000</v>
      </c>
      <c r="D8" s="4">
        <f>'91.Kert- és parképítési munkák'!J3</f>
        <v>160000</v>
      </c>
    </row>
    <row r="9" spans="1:4" ht="25.5" x14ac:dyDescent="0.25">
      <c r="A9" s="3" t="s">
        <v>99</v>
      </c>
      <c r="B9" s="3" t="s">
        <v>100</v>
      </c>
      <c r="C9" s="4">
        <f>'92.Szabadtéri, szabadidő és sp'!I4</f>
        <v>11454700</v>
      </c>
      <c r="D9" s="4">
        <f>'92.Szabadtéri, szabadidő és sp'!J4</f>
        <v>5053450</v>
      </c>
    </row>
    <row r="10" spans="1:4" x14ac:dyDescent="0.25">
      <c r="A10" s="3" t="s">
        <v>106</v>
      </c>
      <c r="B10" s="3" t="s">
        <v>107</v>
      </c>
      <c r="C10" s="4">
        <f>'98.Egyéb járulékos munkák'!I4</f>
        <v>0</v>
      </c>
      <c r="D10" s="4">
        <f>'98.Egyéb járulékos munkák'!J4</f>
        <v>709200</v>
      </c>
    </row>
    <row r="11" spans="1:4" x14ac:dyDescent="0.25">
      <c r="A11" s="9"/>
      <c r="B11" s="9" t="s">
        <v>112</v>
      </c>
      <c r="C11" s="9">
        <f>ROUND(SUM(C2:C10),0)</f>
        <v>15208193</v>
      </c>
      <c r="D11" s="9">
        <f>ROUND(SUM(D2:D10),0)</f>
        <v>19236095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workbookViewId="0">
      <selection activeCell="L1" sqref="L1:N1048576"/>
    </sheetView>
  </sheetViews>
  <sheetFormatPr defaultRowHeight="15" x14ac:dyDescent="0.25"/>
  <cols>
    <col min="1" max="1" width="4.7109375" customWidth="1"/>
    <col min="2" max="2" width="6.7109375" customWidth="1"/>
    <col min="3" max="3" width="20.7109375" customWidth="1"/>
    <col min="4" max="4" width="35.7109375" customWidth="1"/>
    <col min="5" max="5" width="7.7109375" customWidth="1"/>
    <col min="6" max="6" width="8.7109375" customWidth="1"/>
    <col min="7" max="10" width="12.7109375" customWidth="1"/>
    <col min="11" max="11" width="20.7109375" customWidth="1"/>
  </cols>
  <sheetData>
    <row r="1" spans="1:11" ht="25.5" x14ac:dyDescent="0.25">
      <c r="A1" s="1" t="s">
        <v>25</v>
      </c>
      <c r="B1" s="10" t="s">
        <v>40</v>
      </c>
      <c r="C1" s="1" t="s">
        <v>31</v>
      </c>
      <c r="D1" s="1" t="s">
        <v>32</v>
      </c>
      <c r="E1" s="6" t="s">
        <v>33</v>
      </c>
      <c r="F1" s="6" t="s">
        <v>34</v>
      </c>
      <c r="G1" s="6" t="s">
        <v>35</v>
      </c>
      <c r="H1" s="6" t="s">
        <v>36</v>
      </c>
      <c r="I1" s="6" t="s">
        <v>37</v>
      </c>
      <c r="J1" s="6" t="s">
        <v>38</v>
      </c>
      <c r="K1" s="10" t="s">
        <v>39</v>
      </c>
    </row>
    <row r="2" spans="1:11" ht="38.25" x14ac:dyDescent="0.25">
      <c r="A2" s="3">
        <v>1</v>
      </c>
      <c r="B2" s="3" t="s">
        <v>44</v>
      </c>
      <c r="C2" s="2" t="s">
        <v>41</v>
      </c>
      <c r="D2" s="3" t="s">
        <v>42</v>
      </c>
      <c r="E2" s="2">
        <v>1</v>
      </c>
      <c r="F2" s="3" t="s">
        <v>43</v>
      </c>
      <c r="G2" s="4">
        <v>33750</v>
      </c>
      <c r="H2" s="4">
        <v>0</v>
      </c>
      <c r="I2" s="7">
        <f>ROUND(G2*E2,0)</f>
        <v>33750</v>
      </c>
      <c r="J2" s="7">
        <f>ROUND(H2*E2,0)</f>
        <v>0</v>
      </c>
      <c r="K2" s="11"/>
    </row>
    <row r="3" spans="1:11" x14ac:dyDescent="0.25">
      <c r="A3" s="9"/>
      <c r="B3" s="9"/>
      <c r="C3" s="9"/>
      <c r="D3" s="9" t="s">
        <v>45</v>
      </c>
      <c r="E3" s="9"/>
      <c r="F3" s="9"/>
      <c r="G3" s="9"/>
      <c r="H3" s="9"/>
      <c r="I3" s="12">
        <f>ROUND(SUM(I2:I2),0)</f>
        <v>33750</v>
      </c>
      <c r="J3" s="12">
        <f>ROUND(SUM(J2:J2),0)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"/>
  <sheetViews>
    <sheetView workbookViewId="0">
      <selection activeCell="L1" sqref="L1:N1048576"/>
    </sheetView>
  </sheetViews>
  <sheetFormatPr defaultRowHeight="15" x14ac:dyDescent="0.25"/>
  <cols>
    <col min="1" max="1" width="4.7109375" customWidth="1"/>
    <col min="2" max="2" width="6.7109375" customWidth="1"/>
    <col min="3" max="3" width="20.7109375" customWidth="1"/>
    <col min="4" max="4" width="35.7109375" customWidth="1"/>
    <col min="5" max="5" width="7.7109375" customWidth="1"/>
    <col min="6" max="6" width="8.7109375" customWidth="1"/>
    <col min="7" max="10" width="12.7109375" customWidth="1"/>
    <col min="11" max="11" width="20.7109375" customWidth="1"/>
  </cols>
  <sheetData>
    <row r="1" spans="1:11" ht="25.5" x14ac:dyDescent="0.25">
      <c r="A1" s="1" t="s">
        <v>25</v>
      </c>
      <c r="B1" s="10" t="s">
        <v>40</v>
      </c>
      <c r="C1" s="1" t="s">
        <v>31</v>
      </c>
      <c r="D1" s="1" t="s">
        <v>32</v>
      </c>
      <c r="E1" s="6" t="s">
        <v>33</v>
      </c>
      <c r="F1" s="6" t="s">
        <v>34</v>
      </c>
      <c r="G1" s="6" t="s">
        <v>35</v>
      </c>
      <c r="H1" s="6" t="s">
        <v>36</v>
      </c>
      <c r="I1" s="6" t="s">
        <v>37</v>
      </c>
      <c r="J1" s="6" t="s">
        <v>38</v>
      </c>
      <c r="K1" s="10" t="s">
        <v>39</v>
      </c>
    </row>
    <row r="2" spans="1:11" ht="51" x14ac:dyDescent="0.25">
      <c r="A2" s="3">
        <v>1</v>
      </c>
      <c r="B2" s="3" t="s">
        <v>51</v>
      </c>
      <c r="C2" s="2" t="s">
        <v>48</v>
      </c>
      <c r="D2" s="3" t="s">
        <v>49</v>
      </c>
      <c r="E2" s="2">
        <v>1</v>
      </c>
      <c r="F2" s="3" t="s">
        <v>50</v>
      </c>
      <c r="G2" s="4">
        <v>40000</v>
      </c>
      <c r="H2" s="4">
        <v>351000</v>
      </c>
      <c r="I2" s="7">
        <f>ROUND(G2*E2,0)</f>
        <v>40000</v>
      </c>
      <c r="J2" s="7">
        <f>ROUND(H2*E2,0)</f>
        <v>351000</v>
      </c>
      <c r="K2" s="11"/>
    </row>
    <row r="3" spans="1:11" x14ac:dyDescent="0.25">
      <c r="A3" s="9"/>
      <c r="B3" s="9"/>
      <c r="C3" s="9"/>
      <c r="D3" s="9" t="s">
        <v>45</v>
      </c>
      <c r="E3" s="9"/>
      <c r="F3" s="9"/>
      <c r="G3" s="9"/>
      <c r="H3" s="9"/>
      <c r="I3" s="12">
        <f>ROUND(SUM(I2:I2),0)</f>
        <v>40000</v>
      </c>
      <c r="J3" s="12">
        <f>ROUND(SUM(J2:J2),0)</f>
        <v>351000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6"/>
  <sheetViews>
    <sheetView workbookViewId="0">
      <selection activeCell="L1" sqref="L1:N1048576"/>
    </sheetView>
  </sheetViews>
  <sheetFormatPr defaultRowHeight="15" x14ac:dyDescent="0.25"/>
  <cols>
    <col min="1" max="1" width="4.7109375" customWidth="1"/>
    <col min="2" max="2" width="6.7109375" customWidth="1"/>
    <col min="3" max="3" width="20.7109375" customWidth="1"/>
    <col min="4" max="4" width="35.7109375" customWidth="1"/>
    <col min="5" max="5" width="7.7109375" customWidth="1"/>
    <col min="6" max="6" width="8.7109375" customWidth="1"/>
    <col min="7" max="10" width="12.7109375" customWidth="1"/>
    <col min="11" max="11" width="20.7109375" customWidth="1"/>
  </cols>
  <sheetData>
    <row r="1" spans="1:11" ht="25.5" x14ac:dyDescent="0.25">
      <c r="A1" s="1" t="s">
        <v>25</v>
      </c>
      <c r="B1" s="10" t="s">
        <v>40</v>
      </c>
      <c r="C1" s="1" t="s">
        <v>31</v>
      </c>
      <c r="D1" s="1" t="s">
        <v>32</v>
      </c>
      <c r="E1" s="6" t="s">
        <v>33</v>
      </c>
      <c r="F1" s="6" t="s">
        <v>34</v>
      </c>
      <c r="G1" s="6" t="s">
        <v>35</v>
      </c>
      <c r="H1" s="6" t="s">
        <v>36</v>
      </c>
      <c r="I1" s="6" t="s">
        <v>37</v>
      </c>
      <c r="J1" s="6" t="s">
        <v>38</v>
      </c>
      <c r="K1" s="10" t="s">
        <v>39</v>
      </c>
    </row>
    <row r="2" spans="1:11" ht="63.75" x14ac:dyDescent="0.25">
      <c r="A2" s="3">
        <v>1</v>
      </c>
      <c r="B2" s="3" t="s">
        <v>51</v>
      </c>
      <c r="C2" s="2" t="s">
        <v>54</v>
      </c>
      <c r="D2" s="3" t="s">
        <v>55</v>
      </c>
      <c r="E2" s="2">
        <v>47</v>
      </c>
      <c r="F2" s="3" t="s">
        <v>56</v>
      </c>
      <c r="G2" s="4">
        <v>10000</v>
      </c>
      <c r="H2" s="4">
        <v>5500</v>
      </c>
      <c r="I2" s="7">
        <f>ROUND(G2*E2,0)</f>
        <v>470000</v>
      </c>
      <c r="J2" s="7">
        <f>ROUND(H2*E2,0)</f>
        <v>258500</v>
      </c>
      <c r="K2" s="11"/>
    </row>
    <row r="3" spans="1:11" ht="63.75" x14ac:dyDescent="0.25">
      <c r="A3" s="3">
        <v>2</v>
      </c>
      <c r="B3" s="3" t="s">
        <v>51</v>
      </c>
      <c r="C3" s="2" t="s">
        <v>57</v>
      </c>
      <c r="D3" s="3" t="s">
        <v>58</v>
      </c>
      <c r="E3" s="2">
        <v>53</v>
      </c>
      <c r="F3" s="3" t="s">
        <v>56</v>
      </c>
      <c r="G3" s="4">
        <v>0</v>
      </c>
      <c r="H3" s="4">
        <v>5730</v>
      </c>
      <c r="I3" s="7">
        <f>ROUND(G3*E3,0)</f>
        <v>0</v>
      </c>
      <c r="J3" s="7">
        <f>ROUND(H3*E3,0)</f>
        <v>303690</v>
      </c>
      <c r="K3" s="11"/>
    </row>
    <row r="4" spans="1:11" ht="51" x14ac:dyDescent="0.25">
      <c r="A4" s="3">
        <v>3</v>
      </c>
      <c r="B4" s="3" t="s">
        <v>51</v>
      </c>
      <c r="C4" s="2" t="s">
        <v>59</v>
      </c>
      <c r="D4" s="3" t="s">
        <v>60</v>
      </c>
      <c r="E4" s="2">
        <v>4</v>
      </c>
      <c r="F4" s="3" t="s">
        <v>61</v>
      </c>
      <c r="G4" s="4">
        <v>0</v>
      </c>
      <c r="H4" s="4">
        <v>2350</v>
      </c>
      <c r="I4" s="7">
        <f>ROUND(G4*E4,0)</f>
        <v>0</v>
      </c>
      <c r="J4" s="7">
        <f>ROUND(H4*E4,0)</f>
        <v>9400</v>
      </c>
      <c r="K4" s="11"/>
    </row>
    <row r="5" spans="1:11" ht="38.25" x14ac:dyDescent="0.25">
      <c r="A5" s="3">
        <v>4</v>
      </c>
      <c r="B5" s="3" t="s">
        <v>51</v>
      </c>
      <c r="C5" s="2" t="s">
        <v>62</v>
      </c>
      <c r="D5" s="3" t="s">
        <v>63</v>
      </c>
      <c r="E5" s="2">
        <v>25</v>
      </c>
      <c r="F5" s="3" t="s">
        <v>61</v>
      </c>
      <c r="G5" s="4">
        <v>0</v>
      </c>
      <c r="H5" s="4">
        <v>2350</v>
      </c>
      <c r="I5" s="7">
        <f>ROUND(G5*E5,0)</f>
        <v>0</v>
      </c>
      <c r="J5" s="7">
        <f>ROUND(H5*E5,0)</f>
        <v>58750</v>
      </c>
      <c r="K5" s="11"/>
    </row>
    <row r="6" spans="1:11" x14ac:dyDescent="0.25">
      <c r="A6" s="9"/>
      <c r="B6" s="9"/>
      <c r="C6" s="9"/>
      <c r="D6" s="9" t="s">
        <v>45</v>
      </c>
      <c r="E6" s="9"/>
      <c r="F6" s="9"/>
      <c r="G6" s="9"/>
      <c r="H6" s="9"/>
      <c r="I6" s="12">
        <f>ROUND(SUM(I2:I5),0)</f>
        <v>470000</v>
      </c>
      <c r="J6" s="12">
        <f>ROUND(SUM(J2:J5),0)</f>
        <v>630340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"/>
  <sheetViews>
    <sheetView workbookViewId="0">
      <selection activeCell="K5" sqref="K5"/>
    </sheetView>
  </sheetViews>
  <sheetFormatPr defaultRowHeight="15" x14ac:dyDescent="0.25"/>
  <cols>
    <col min="1" max="1" width="4.7109375" customWidth="1"/>
    <col min="2" max="2" width="6.7109375" customWidth="1"/>
    <col min="3" max="3" width="20.7109375" customWidth="1"/>
    <col min="4" max="4" width="35.7109375" customWidth="1"/>
    <col min="5" max="5" width="7.7109375" customWidth="1"/>
    <col min="6" max="6" width="8.7109375" customWidth="1"/>
    <col min="7" max="10" width="12.7109375" customWidth="1"/>
    <col min="11" max="11" width="20.7109375" customWidth="1"/>
  </cols>
  <sheetData>
    <row r="1" spans="1:11" ht="25.5" x14ac:dyDescent="0.25">
      <c r="A1" s="1" t="s">
        <v>25</v>
      </c>
      <c r="B1" s="10" t="s">
        <v>40</v>
      </c>
      <c r="C1" s="1" t="s">
        <v>31</v>
      </c>
      <c r="D1" s="1" t="s">
        <v>32</v>
      </c>
      <c r="E1" s="6" t="s">
        <v>33</v>
      </c>
      <c r="F1" s="6" t="s">
        <v>34</v>
      </c>
      <c r="G1" s="6" t="s">
        <v>35</v>
      </c>
      <c r="H1" s="6" t="s">
        <v>36</v>
      </c>
      <c r="I1" s="6" t="s">
        <v>37</v>
      </c>
      <c r="J1" s="6" t="s">
        <v>38</v>
      </c>
      <c r="K1" s="10" t="s">
        <v>39</v>
      </c>
    </row>
    <row r="2" spans="1:11" ht="51" x14ac:dyDescent="0.25">
      <c r="A2" s="13">
        <v>1</v>
      </c>
      <c r="B2" s="13" t="s">
        <v>44</v>
      </c>
      <c r="C2" s="14" t="s">
        <v>66</v>
      </c>
      <c r="D2" s="13" t="s">
        <v>67</v>
      </c>
      <c r="E2" s="14">
        <v>16</v>
      </c>
      <c r="F2" s="13" t="s">
        <v>56</v>
      </c>
      <c r="G2" s="15">
        <v>11250</v>
      </c>
      <c r="H2" s="15">
        <v>8420</v>
      </c>
      <c r="I2" s="16">
        <v>0</v>
      </c>
      <c r="J2" s="16">
        <v>0</v>
      </c>
      <c r="K2" s="17" t="s">
        <v>68</v>
      </c>
    </row>
    <row r="3" spans="1:11" ht="76.5" x14ac:dyDescent="0.25">
      <c r="A3" s="13">
        <v>2</v>
      </c>
      <c r="B3" s="13" t="s">
        <v>44</v>
      </c>
      <c r="C3" s="14" t="s">
        <v>69</v>
      </c>
      <c r="D3" s="13" t="s">
        <v>70</v>
      </c>
      <c r="E3" s="14">
        <v>452</v>
      </c>
      <c r="F3" s="13" t="s">
        <v>71</v>
      </c>
      <c r="G3" s="15">
        <v>1773</v>
      </c>
      <c r="H3" s="15">
        <v>354</v>
      </c>
      <c r="I3" s="16">
        <v>0</v>
      </c>
      <c r="J3" s="16">
        <v>0</v>
      </c>
      <c r="K3" s="17" t="s">
        <v>72</v>
      </c>
    </row>
    <row r="4" spans="1:11" ht="25.5" x14ac:dyDescent="0.25">
      <c r="A4" s="13">
        <v>3</v>
      </c>
      <c r="B4" s="13" t="s">
        <v>51</v>
      </c>
      <c r="C4" s="14" t="s">
        <v>73</v>
      </c>
      <c r="D4" s="13" t="s">
        <v>74</v>
      </c>
      <c r="E4" s="14">
        <v>452</v>
      </c>
      <c r="F4" s="13" t="s">
        <v>75</v>
      </c>
      <c r="G4" s="15">
        <v>248</v>
      </c>
      <c r="H4" s="15">
        <v>612</v>
      </c>
      <c r="I4" s="16">
        <v>0</v>
      </c>
      <c r="J4" s="16">
        <v>0</v>
      </c>
      <c r="K4" s="17"/>
    </row>
    <row r="5" spans="1:11" ht="76.5" x14ac:dyDescent="0.25">
      <c r="A5" s="13">
        <v>4</v>
      </c>
      <c r="B5" s="13" t="s">
        <v>51</v>
      </c>
      <c r="C5" s="14" t="s">
        <v>76</v>
      </c>
      <c r="D5" s="13" t="s">
        <v>77</v>
      </c>
      <c r="E5" s="14">
        <v>4</v>
      </c>
      <c r="F5" s="13" t="s">
        <v>43</v>
      </c>
      <c r="G5" s="15">
        <v>327587</v>
      </c>
      <c r="H5" s="15">
        <v>150216</v>
      </c>
      <c r="I5" s="16">
        <v>0</v>
      </c>
      <c r="J5" s="16">
        <v>0</v>
      </c>
      <c r="K5" s="17"/>
    </row>
    <row r="6" spans="1:11" x14ac:dyDescent="0.25">
      <c r="A6" s="9"/>
      <c r="B6" s="9"/>
      <c r="C6" s="9"/>
      <c r="D6" s="9" t="s">
        <v>45</v>
      </c>
      <c r="E6" s="9"/>
      <c r="F6" s="9"/>
      <c r="G6" s="9"/>
      <c r="H6" s="9"/>
      <c r="I6" s="12">
        <f>ROUND(SUM(I2:I5),0)</f>
        <v>0</v>
      </c>
      <c r="J6" s="12">
        <f>ROUND(SUM(J2:J5),0)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workbookViewId="0">
      <selection activeCell="L1" sqref="L1:N1048576"/>
    </sheetView>
  </sheetViews>
  <sheetFormatPr defaultRowHeight="15" x14ac:dyDescent="0.25"/>
  <cols>
    <col min="1" max="1" width="4.7109375" customWidth="1"/>
    <col min="2" max="2" width="6.7109375" customWidth="1"/>
    <col min="3" max="3" width="20.7109375" customWidth="1"/>
    <col min="4" max="4" width="35.7109375" customWidth="1"/>
    <col min="5" max="5" width="7.7109375" customWidth="1"/>
    <col min="6" max="6" width="8.7109375" customWidth="1"/>
    <col min="7" max="10" width="12.7109375" customWidth="1"/>
    <col min="11" max="11" width="20.7109375" customWidth="1"/>
  </cols>
  <sheetData>
    <row r="1" spans="1:11" ht="25.5" x14ac:dyDescent="0.25">
      <c r="A1" s="1" t="s">
        <v>25</v>
      </c>
      <c r="B1" s="10" t="s">
        <v>40</v>
      </c>
      <c r="C1" s="1" t="s">
        <v>31</v>
      </c>
      <c r="D1" s="1" t="s">
        <v>32</v>
      </c>
      <c r="E1" s="6" t="s">
        <v>33</v>
      </c>
      <c r="F1" s="6" t="s">
        <v>34</v>
      </c>
      <c r="G1" s="6" t="s">
        <v>35</v>
      </c>
      <c r="H1" s="6" t="s">
        <v>36</v>
      </c>
      <c r="I1" s="6" t="s">
        <v>37</v>
      </c>
      <c r="J1" s="6" t="s">
        <v>38</v>
      </c>
      <c r="K1" s="10" t="s">
        <v>39</v>
      </c>
    </row>
    <row r="2" spans="1:11" ht="89.25" x14ac:dyDescent="0.25">
      <c r="A2" s="3">
        <v>1</v>
      </c>
      <c r="B2" s="3" t="s">
        <v>51</v>
      </c>
      <c r="C2" s="2" t="s">
        <v>80</v>
      </c>
      <c r="D2" s="3" t="s">
        <v>81</v>
      </c>
      <c r="E2" s="2">
        <v>515</v>
      </c>
      <c r="F2" s="3" t="s">
        <v>82</v>
      </c>
      <c r="G2" s="4">
        <v>1850</v>
      </c>
      <c r="H2" s="4">
        <v>10725</v>
      </c>
      <c r="I2" s="7">
        <f>ROUND(G2*E2,0)</f>
        <v>952750</v>
      </c>
      <c r="J2" s="7">
        <f>ROUND(H2*E2,0)</f>
        <v>5523375</v>
      </c>
      <c r="K2" s="11"/>
    </row>
    <row r="3" spans="1:11" x14ac:dyDescent="0.25">
      <c r="A3" s="9"/>
      <c r="B3" s="9"/>
      <c r="C3" s="9"/>
      <c r="D3" s="9" t="s">
        <v>45</v>
      </c>
      <c r="E3" s="9"/>
      <c r="F3" s="9"/>
      <c r="G3" s="9"/>
      <c r="H3" s="9"/>
      <c r="I3" s="12">
        <f>ROUND(SUM(I2:I2),0)</f>
        <v>952750</v>
      </c>
      <c r="J3" s="12">
        <f>ROUND(SUM(J2:J2),0)</f>
        <v>5523375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"/>
  <sheetViews>
    <sheetView workbookViewId="0">
      <selection activeCell="K5" sqref="K5"/>
    </sheetView>
  </sheetViews>
  <sheetFormatPr defaultRowHeight="15" x14ac:dyDescent="0.25"/>
  <cols>
    <col min="1" max="1" width="4.7109375" customWidth="1"/>
    <col min="2" max="2" width="6.7109375" customWidth="1"/>
    <col min="3" max="3" width="20.7109375" customWidth="1"/>
    <col min="4" max="4" width="35.7109375" customWidth="1"/>
    <col min="5" max="5" width="7.7109375" customWidth="1"/>
    <col min="6" max="6" width="8.7109375" customWidth="1"/>
    <col min="7" max="10" width="12.7109375" customWidth="1"/>
    <col min="11" max="11" width="20.7109375" customWidth="1"/>
  </cols>
  <sheetData>
    <row r="1" spans="1:11" ht="25.5" x14ac:dyDescent="0.25">
      <c r="A1" s="1" t="s">
        <v>25</v>
      </c>
      <c r="B1" s="10" t="s">
        <v>40</v>
      </c>
      <c r="C1" s="1" t="s">
        <v>31</v>
      </c>
      <c r="D1" s="1" t="s">
        <v>32</v>
      </c>
      <c r="E1" s="6" t="s">
        <v>33</v>
      </c>
      <c r="F1" s="6" t="s">
        <v>34</v>
      </c>
      <c r="G1" s="6" t="s">
        <v>35</v>
      </c>
      <c r="H1" s="6" t="s">
        <v>36</v>
      </c>
      <c r="I1" s="6" t="s">
        <v>37</v>
      </c>
      <c r="J1" s="6" t="s">
        <v>38</v>
      </c>
      <c r="K1" s="10" t="s">
        <v>39</v>
      </c>
    </row>
    <row r="2" spans="1:11" ht="76.5" x14ac:dyDescent="0.25">
      <c r="A2" s="3">
        <v>1</v>
      </c>
      <c r="B2" s="3" t="s">
        <v>51</v>
      </c>
      <c r="C2" s="2" t="s">
        <v>85</v>
      </c>
      <c r="D2" s="3" t="s">
        <v>86</v>
      </c>
      <c r="E2" s="2">
        <v>15</v>
      </c>
      <c r="F2" s="3" t="s">
        <v>75</v>
      </c>
      <c r="G2" s="4">
        <v>2290</v>
      </c>
      <c r="H2" s="4">
        <v>2270</v>
      </c>
      <c r="I2" s="7">
        <f>ROUND(G2*E2,0)</f>
        <v>34350</v>
      </c>
      <c r="J2" s="7">
        <f>ROUND(H2*E2,0)</f>
        <v>34050</v>
      </c>
      <c r="K2" s="11"/>
    </row>
    <row r="3" spans="1:11" ht="89.25" x14ac:dyDescent="0.25">
      <c r="A3" s="3">
        <v>2</v>
      </c>
      <c r="B3" s="3" t="s">
        <v>44</v>
      </c>
      <c r="C3" s="2" t="s">
        <v>87</v>
      </c>
      <c r="D3" s="3" t="s">
        <v>88</v>
      </c>
      <c r="E3" s="2">
        <v>15</v>
      </c>
      <c r="F3" s="3" t="s">
        <v>75</v>
      </c>
      <c r="G3" s="4">
        <v>7100</v>
      </c>
      <c r="H3" s="4">
        <v>7206</v>
      </c>
      <c r="I3" s="7">
        <f>ROUND(G3*E3,0)</f>
        <v>106500</v>
      </c>
      <c r="J3" s="7">
        <f>ROUND(H3*E3,0)</f>
        <v>108090</v>
      </c>
      <c r="K3" s="11"/>
    </row>
    <row r="4" spans="1:11" ht="89.25" x14ac:dyDescent="0.25">
      <c r="A4" s="3">
        <v>3</v>
      </c>
      <c r="B4" s="3" t="s">
        <v>44</v>
      </c>
      <c r="C4" s="2" t="s">
        <v>89</v>
      </c>
      <c r="D4" s="3" t="s">
        <v>90</v>
      </c>
      <c r="E4" s="2">
        <v>19</v>
      </c>
      <c r="F4" s="3" t="s">
        <v>71</v>
      </c>
      <c r="G4" s="4">
        <v>2115</v>
      </c>
      <c r="H4" s="4">
        <v>5210</v>
      </c>
      <c r="I4" s="7">
        <f>ROUND(G4*E4,0)</f>
        <v>40185</v>
      </c>
      <c r="J4" s="7">
        <f>ROUND(H4*E4,0)</f>
        <v>98990</v>
      </c>
      <c r="K4" s="11" t="s">
        <v>91</v>
      </c>
    </row>
    <row r="5" spans="1:11" ht="89.25" x14ac:dyDescent="0.25">
      <c r="A5" s="3">
        <v>4</v>
      </c>
      <c r="B5" s="3" t="s">
        <v>44</v>
      </c>
      <c r="C5" s="2" t="s">
        <v>89</v>
      </c>
      <c r="D5" s="3" t="s">
        <v>90</v>
      </c>
      <c r="E5" s="2">
        <v>842</v>
      </c>
      <c r="F5" s="3" t="s">
        <v>71</v>
      </c>
      <c r="G5" s="4">
        <v>2399</v>
      </c>
      <c r="H5" s="4">
        <v>7800</v>
      </c>
      <c r="I5" s="7">
        <f>ROUND(G5*E5,0)</f>
        <v>2019958</v>
      </c>
      <c r="J5" s="7">
        <f>ROUND(H5*E5,0)</f>
        <v>6567600</v>
      </c>
      <c r="K5" s="11" t="s">
        <v>92</v>
      </c>
    </row>
    <row r="6" spans="1:11" x14ac:dyDescent="0.25">
      <c r="A6" s="9"/>
      <c r="C6" s="9"/>
      <c r="D6" s="9" t="s">
        <v>45</v>
      </c>
      <c r="E6" s="9"/>
      <c r="F6" s="9"/>
      <c r="G6" s="9"/>
      <c r="H6" s="9"/>
      <c r="I6" s="12">
        <f>ROUND(SUM(I2:I5),0)</f>
        <v>2200993</v>
      </c>
      <c r="J6" s="12">
        <f>ROUND(SUM(J2:J5),0)</f>
        <v>6808730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12</vt:i4>
      </vt:variant>
    </vt:vector>
  </HeadingPairs>
  <TitlesOfParts>
    <vt:vector size="12" baseType="lpstr">
      <vt:lpstr>Info</vt:lpstr>
      <vt:lpstr>Főösszesítő</vt:lpstr>
      <vt:lpstr>Munkanem összesítő</vt:lpstr>
      <vt:lpstr>12.Felvonulási létesítmények</vt:lpstr>
      <vt:lpstr>19.Költségtérítések</vt:lpstr>
      <vt:lpstr>21.Irtás, föld- és sziklamunka</vt:lpstr>
      <vt:lpstr>22.Szivárgó építés, alagcsövez</vt:lpstr>
      <vt:lpstr>61.Útburkolat alap és makadámb</vt:lpstr>
      <vt:lpstr>62.Kőburkolat készítése</vt:lpstr>
      <vt:lpstr>91.Kert- és parképítési munkák</vt:lpstr>
      <vt:lpstr>92.Szabadtéri, szabadidő és sp</vt:lpstr>
      <vt:lpstr>98.Egyéb járulékos munkák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Kisbér. Futókör</dc:title>
  <dc:subject/>
  <dc:creator>user</dc:creator>
  <cp:keywords/>
  <dc:description>hrsz 216/1</dc:description>
  <cp:lastModifiedBy>Bánki Szilvia</cp:lastModifiedBy>
  <cp:lastPrinted>2024-06-27T05:54:18Z</cp:lastPrinted>
  <dcterms:created xsi:type="dcterms:W3CDTF">2024-05-09T08:45:55Z</dcterms:created>
  <dcterms:modified xsi:type="dcterms:W3CDTF">2024-06-27T06:22:31Z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444546</vt:lpwstr>
  </property>
  <property fmtid="{D5CDD505-2E9C-101B-9397-08002B2CF9AE}" pid="3" name="title">
    <vt:lpwstr>Kisbér. Futókör</vt:lpwstr>
  </property>
  <property fmtid="{D5CDD505-2E9C-101B-9397-08002B2CF9AE}" pid="4" name="lessonfee">
    <vt:i4>6700</vt:i4>
  </property>
  <property fmtid="{D5CDD505-2E9C-101B-9397-08002B2CF9AE}" pid="5" name="norm_type_id">
    <vt:lpwstr>1</vt:lpwstr>
  </property>
  <property fmtid="{D5CDD505-2E9C-101B-9397-08002B2CF9AE}" pid="6" name="tender_iow_id">
    <vt:lpwstr>18</vt:lpwstr>
  </property>
  <property fmtid="{D5CDD505-2E9C-101B-9397-08002B2CF9AE}" pid="7" name="created">
    <vt:lpwstr>2024-05-09 08:45:55</vt:lpwstr>
  </property>
  <property fmtid="{D5CDD505-2E9C-101B-9397-08002B2CF9AE}" pid="8" name="changed">
    <vt:lpwstr>2024-05-27 18:00:04</vt:lpwstr>
  </property>
  <property fmtid="{D5CDD505-2E9C-101B-9397-08002B2CF9AE}" pid="9" name="osum">
    <vt:i4>0</vt:i4>
  </property>
  <property fmtid="{D5CDD505-2E9C-101B-9397-08002B2CF9AE}" pid="10" name="priceversion">
    <vt:lpwstr>2024.04.01</vt:lpwstr>
  </property>
  <property fmtid="{D5CDD505-2E9C-101B-9397-08002B2CF9AE}" pid="11" name="currency">
    <vt:lpwstr>HUF</vt:lpwstr>
  </property>
</Properties>
</file>